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<sst xmlns="http://schemas.openxmlformats.org/spreadsheetml/2006/main" count="99" uniqueCount="77">
  <si>
    <t>Modelo</t>
  </si>
  <si>
    <t>Nombre</t>
  </si>
  <si>
    <t>GM1000</t>
  </si>
  <si>
    <t>GM1500</t>
  </si>
  <si>
    <t>GM2000</t>
  </si>
  <si>
    <t>GM3000</t>
  </si>
  <si>
    <t>GM4000</t>
  </si>
  <si>
    <t>GM5000</t>
  </si>
  <si>
    <t>GM6000</t>
  </si>
  <si>
    <t>GM7000</t>
  </si>
  <si>
    <t>GM8000</t>
  </si>
  <si>
    <t>GM9000</t>
  </si>
  <si>
    <t>Capacidad diaria a procesar (valores aprox.)</t>
  </si>
  <si>
    <t xml:space="preserve"> HORNO INCINERADOR DE DESECHOS </t>
  </si>
  <si>
    <t>CONDUCTO DE PROCESAMIENTO DE GASES</t>
  </si>
  <si>
    <t xml:space="preserve">  GM80</t>
  </si>
  <si>
    <t xml:space="preserve">*Para tratamiento eficaz de gases.                            *Logra requerimientos en normas sobre emisiones.                       *Pequeño, fácil de procesar, ideal para desechos médicos, químicos e industriales.
</t>
  </si>
  <si>
    <t>*Ahorra Energía. Opera Sin Ningún Tipo de Energía Eléctrica o Combustible.</t>
  </si>
  <si>
    <t xml:space="preserve">*No Genera Olores Desagradables. </t>
  </si>
  <si>
    <t>*No Impacta el Medio Ambiente.</t>
  </si>
  <si>
    <t>*Diseño Práctico, No Ocupa Mucho Espacio.</t>
  </si>
  <si>
    <t>Φ0.27*1.1</t>
  </si>
  <si>
    <r>
      <rPr>
        <b/>
        <sz val="11"/>
        <rFont val="Arial"/>
        <family val="2"/>
      </rPr>
      <t xml:space="preserve"> Capacidad neta</t>
    </r>
    <r>
      <rPr>
        <b/>
        <sz val="12"/>
        <rFont val="Arial"/>
        <family val="2"/>
      </rPr>
      <t>.</t>
    </r>
  </si>
  <si>
    <r>
      <t xml:space="preserve">           </t>
    </r>
    <r>
      <rPr>
        <b/>
        <sz val="12"/>
        <rFont val="Arial"/>
        <family val="2"/>
      </rPr>
      <t xml:space="preserve"> m³</t>
    </r>
  </si>
  <si>
    <r>
      <t xml:space="preserve">                    </t>
    </r>
    <r>
      <rPr>
        <b/>
        <sz val="12"/>
        <rFont val="Arial"/>
        <family val="2"/>
      </rPr>
      <t>m³</t>
    </r>
  </si>
  <si>
    <t xml:space="preserve">                             Kg</t>
  </si>
  <si>
    <t xml:space="preserve">                                      500 a 1000</t>
  </si>
  <si>
    <t xml:space="preserve">                                    2200 a 4400</t>
  </si>
  <si>
    <t xml:space="preserve">                                    3600 a 7200</t>
  </si>
  <si>
    <t xml:space="preserve">                                    4400 a 8800</t>
  </si>
  <si>
    <t xml:space="preserve">                                  5300 a 10600</t>
  </si>
  <si>
    <t xml:space="preserve">                                  5800 a 11600</t>
  </si>
  <si>
    <t xml:space="preserve">                                  6400 a 12800</t>
  </si>
  <si>
    <t xml:space="preserve">                                  7500 a 15000</t>
  </si>
  <si>
    <t xml:space="preserve">                                  8100 a 16200</t>
  </si>
  <si>
    <t xml:space="preserve">                                  9500 a 19000</t>
  </si>
  <si>
    <t>INDUSTRIAS GM</t>
  </si>
  <si>
    <t xml:space="preserve"> Tel：(57)(4)3223434    Fax：(57)(6)7401616  Cel： (57) 310 2877780 - 300 2567678</t>
  </si>
  <si>
    <t xml:space="preserve"> LISTA DE PRECIOS</t>
  </si>
  <si>
    <t>Foto.</t>
  </si>
  <si>
    <t>Características.</t>
  </si>
  <si>
    <t>Peso</t>
  </si>
  <si>
    <t>Tamaño</t>
  </si>
  <si>
    <t>Costo.</t>
  </si>
  <si>
    <t>Kg</t>
  </si>
  <si>
    <t>m</t>
  </si>
  <si>
    <t>USD</t>
  </si>
  <si>
    <r>
      <rPr>
        <b/>
        <sz val="10"/>
        <rFont val="Arial"/>
        <family val="2"/>
      </rPr>
      <t>HORNO INCINERADOR DE DESECHOS</t>
    </r>
    <r>
      <rPr>
        <b/>
        <sz val="11"/>
        <rFont val="Arial"/>
        <family val="2"/>
      </rPr>
      <t xml:space="preserve"> </t>
    </r>
  </si>
  <si>
    <r>
      <t xml:space="preserve">*Ahorra Energía. </t>
    </r>
    <r>
      <rPr>
        <sz val="10"/>
        <color indexed="10"/>
        <rFont val="Arial"/>
        <family val="2"/>
      </rPr>
      <t>Opera Sin Ningún Tipo de Energía Eléctrica o Combustible.</t>
    </r>
    <r>
      <rPr>
        <sz val="10"/>
        <rFont val="Arial"/>
        <family val="2"/>
      </rPr>
      <t xml:space="preserve">
*No Genera Olores Desagradables.
*No Impacta el Medio Ambiente.
*Diseño Práctico, No Ocupa Mucho Espacio.
*Fácil de Operar.
*Todo Tipo de Residuos Pueden Ser Tratados.
</t>
    </r>
  </si>
  <si>
    <t>1*1*1</t>
  </si>
  <si>
    <t>1.5*1.5*1.95</t>
  </si>
  <si>
    <t>1.8*1.8*2.2</t>
  </si>
  <si>
    <t>1.95*1.95*2.3</t>
  </si>
  <si>
    <t>2.1*2.1*2.4</t>
  </si>
  <si>
    <t>2.2*2.2*2.4</t>
  </si>
  <si>
    <t>2.3*2.3*2.4</t>
  </si>
  <si>
    <t>2.4*2.4*2.6</t>
  </si>
  <si>
    <t>2.5*2.5*2.6</t>
  </si>
  <si>
    <t>2.6*2.6*2.8</t>
  </si>
  <si>
    <t xml:space="preserve">*Fácil de Operar. </t>
  </si>
  <si>
    <t>*Todo Tipo de Residuos Pueden Ser Tratados.</t>
  </si>
  <si>
    <t>*El CONDUCTO DE PROCESAMIENTO DE GASES solo es necesario para procesar</t>
  </si>
  <si>
    <t>desperdicios médicos, químicos e industriales, no para basura domestica. Se usa con el HORNO INCINERADOR todo junto.</t>
  </si>
  <si>
    <t xml:space="preserve">*Las Cenizas Extraídas se Pueden Utilizar Como Abono Orgánico. </t>
  </si>
  <si>
    <t>*Hasta 5 veces puede procesar su capacidad diariamente.</t>
  </si>
  <si>
    <t>*No Requiere Mantenimiento.</t>
  </si>
  <si>
    <t>*Vida Util 40 Años.</t>
  </si>
  <si>
    <t>*Capacidad de acuerdo al cubicaje.</t>
  </si>
  <si>
    <t>*Precios incluyen transporte e instalación.</t>
  </si>
  <si>
    <t>*Oferta válida por 30 días.</t>
  </si>
  <si>
    <r>
      <t xml:space="preserve">*Para más detalles favor entrar a </t>
    </r>
    <r>
      <rPr>
        <b/>
        <sz val="12"/>
        <color indexed="18"/>
        <rFont val="Verdana"/>
        <family val="2"/>
      </rPr>
      <t>www.hornoincinerador.col.nu</t>
    </r>
    <r>
      <rPr>
        <sz val="12"/>
        <color indexed="18"/>
        <rFont val="Verdana"/>
        <family val="2"/>
      </rPr>
      <t xml:space="preserve"> o contáctenos.</t>
    </r>
  </si>
  <si>
    <t>*Economiza el costo de transporte de basura.</t>
  </si>
  <si>
    <t xml:space="preserve">a </t>
  </si>
  <si>
    <t>Valor de $2000/kg aprox. (precio actual del mercado) en incineración de desechos hospitalarios</t>
  </si>
  <si>
    <t>en Colombia; obtenemos diariamente:</t>
  </si>
  <si>
    <t>&gt; Valores en pesos Colombianos.</t>
  </si>
  <si>
    <t>© 2010 Industrias GM.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</si>
</sst>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￥&quot;#,##0;&quot;￥&quot;\-#,##0"/>
    <numFmt numFmtId="181" formatCode="&quot;￥&quot;#,##0;[Red]&quot;￥&quot;\-#,##0"/>
    <numFmt numFmtId="182" formatCode="&quot;￥&quot;#,##0.00;&quot;￥&quot;\-#,##0.00"/>
    <numFmt numFmtId="183" formatCode="&quot;￥&quot;#,##0.00;[Red]&quot;￥&quot;\-#,##0.00"/>
    <numFmt numFmtId="184" formatCode="_ &quot;￥&quot;* #,##0_ ;_ &quot;￥&quot;* \-#,##0_ ;_ &quot;￥&quot;* &quot;-&quot;_ ;_ @_ "/>
    <numFmt numFmtId="185" formatCode="_ * #,##0_ ;_ * \-#,##0_ ;_ * &quot;-&quot;_ ;_ @_ "/>
    <numFmt numFmtId="186" formatCode="_ &quot;￥&quot;* #,##0.00_ ;_ &quot;￥&quot;* \-#,##0.00_ ;_ &quot;￥&quot;* &quot;-&quot;??_ ;_ @_ "/>
    <numFmt numFmtId="187" formatCode="_ * #,##0.00_ ;_ * \-#,##0.00_ ;_ * &quot;-&quot;??_ ;_ @_ 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0_ "/>
    <numFmt numFmtId="193" formatCode="&quot;US$&quot;#,##0;\-&quot;US$&quot;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$-240A]\ #,##0.00"/>
    <numFmt numFmtId="202" formatCode="#,##0\ _€"/>
  </numFmts>
  <fonts count="67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8"/>
      <name val="Verdana"/>
      <family val="2"/>
    </font>
    <font>
      <b/>
      <sz val="18"/>
      <name val="Times New Roman"/>
      <family val="1"/>
    </font>
    <font>
      <b/>
      <sz val="12"/>
      <name val="宋体"/>
      <family val="0"/>
    </font>
    <font>
      <b/>
      <sz val="20"/>
      <name val="Arial"/>
      <family val="2"/>
    </font>
    <font>
      <sz val="10"/>
      <color indexed="10"/>
      <name val="Arial"/>
      <family val="2"/>
    </font>
    <font>
      <b/>
      <sz val="12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56"/>
      <name val="Verdana"/>
      <family val="2"/>
    </font>
    <font>
      <sz val="12"/>
      <color indexed="56"/>
      <name val="Verdana"/>
      <family val="2"/>
    </font>
    <font>
      <sz val="12"/>
      <color indexed="18"/>
      <name val="Arial"/>
      <family val="2"/>
    </font>
    <font>
      <sz val="12"/>
      <color indexed="18"/>
      <name val="宋体"/>
      <family val="0"/>
    </font>
    <font>
      <sz val="9"/>
      <color indexed="18"/>
      <name val="Verdana"/>
      <family val="2"/>
    </font>
    <font>
      <b/>
      <sz val="11"/>
      <color indexed="18"/>
      <name val="Verdana"/>
      <family val="2"/>
    </font>
    <font>
      <sz val="11"/>
      <color indexed="18"/>
      <name val="Verdana"/>
      <family val="2"/>
    </font>
    <font>
      <sz val="10"/>
      <color indexed="18"/>
      <name val="Verdana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060"/>
      <name val="Verdana"/>
      <family val="2"/>
    </font>
    <font>
      <sz val="12"/>
      <color rgb="FF002060"/>
      <name val="Verdana"/>
      <family val="2"/>
    </font>
    <font>
      <sz val="12"/>
      <color theme="3" tint="-0.24997000396251678"/>
      <name val="Verdana"/>
      <family val="2"/>
    </font>
    <font>
      <sz val="12"/>
      <color theme="3" tint="-0.24997000396251678"/>
      <name val="Arial"/>
      <family val="2"/>
    </font>
    <font>
      <sz val="12"/>
      <color theme="3" tint="-0.24997000396251678"/>
      <name val="宋体"/>
      <family val="0"/>
    </font>
    <font>
      <sz val="9"/>
      <color theme="3" tint="-0.24997000396251678"/>
      <name val="Verdana"/>
      <family val="2"/>
    </font>
    <font>
      <b/>
      <sz val="11"/>
      <color theme="3" tint="-0.24997000396251678"/>
      <name val="Verdana"/>
      <family val="2"/>
    </font>
    <font>
      <sz val="11"/>
      <color theme="3" tint="-0.24997000396251678"/>
      <name val="Verdana"/>
      <family val="2"/>
    </font>
    <font>
      <sz val="10"/>
      <color theme="3" tint="-0.2499700039625167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192" fontId="59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193" fontId="65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93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202" fontId="2" fillId="0" borderId="0" xfId="0" applyNumberFormat="1" applyFont="1" applyAlignment="1">
      <alignment vertical="center"/>
    </xf>
    <xf numFmtId="202" fontId="0" fillId="0" borderId="0" xfId="0" applyNumberFormat="1" applyAlignment="1">
      <alignment vertical="center"/>
    </xf>
    <xf numFmtId="202" fontId="2" fillId="0" borderId="18" xfId="0" applyNumberFormat="1" applyFont="1" applyBorder="1" applyAlignment="1">
      <alignment horizontal="center" vertical="center"/>
    </xf>
    <xf numFmtId="202" fontId="2" fillId="0" borderId="19" xfId="0" applyNumberFormat="1" applyFont="1" applyBorder="1" applyAlignment="1">
      <alignment vertical="center"/>
    </xf>
    <xf numFmtId="202" fontId="2" fillId="0" borderId="20" xfId="0" applyNumberFormat="1" applyFont="1" applyBorder="1" applyAlignment="1">
      <alignment vertical="center"/>
    </xf>
    <xf numFmtId="202" fontId="2" fillId="0" borderId="21" xfId="0" applyNumberFormat="1" applyFont="1" applyBorder="1" applyAlignment="1">
      <alignment horizontal="center" vertical="center"/>
    </xf>
    <xf numFmtId="202" fontId="2" fillId="0" borderId="22" xfId="0" applyNumberFormat="1" applyFont="1" applyBorder="1" applyAlignment="1">
      <alignment vertical="center"/>
    </xf>
    <xf numFmtId="202" fontId="2" fillId="0" borderId="17" xfId="0" applyNumberFormat="1" applyFont="1" applyBorder="1" applyAlignment="1">
      <alignment vertical="center"/>
    </xf>
    <xf numFmtId="202" fontId="2" fillId="0" borderId="15" xfId="0" applyNumberFormat="1" applyFont="1" applyBorder="1" applyAlignment="1">
      <alignment horizontal="center" vertical="center"/>
    </xf>
    <xf numFmtId="202" fontId="2" fillId="0" borderId="16" xfId="0" applyNumberFormat="1" applyFont="1" applyBorder="1" applyAlignment="1">
      <alignment vertical="center"/>
    </xf>
    <xf numFmtId="202" fontId="2" fillId="0" borderId="14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16</xdr:row>
      <xdr:rowOff>457200</xdr:rowOff>
    </xdr:from>
    <xdr:to>
      <xdr:col>3</xdr:col>
      <xdr:colOff>1133475</xdr:colOff>
      <xdr:row>16</xdr:row>
      <xdr:rowOff>781050</xdr:rowOff>
    </xdr:to>
    <xdr:pic>
      <xdr:nvPicPr>
        <xdr:cNvPr id="1" name="Picture 5" descr="环保2-1-CH-E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4810125"/>
          <a:ext cx="1057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8</xdr:row>
      <xdr:rowOff>66675</xdr:rowOff>
    </xdr:from>
    <xdr:to>
      <xdr:col>3</xdr:col>
      <xdr:colOff>1181100</xdr:colOff>
      <xdr:row>12</xdr:row>
      <xdr:rowOff>123825</xdr:rowOff>
    </xdr:to>
    <xdr:pic>
      <xdr:nvPicPr>
        <xdr:cNvPr id="2" name="Picture 1" descr="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2438400"/>
          <a:ext cx="1104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66675</xdr:rowOff>
    </xdr:from>
    <xdr:to>
      <xdr:col>1</xdr:col>
      <xdr:colOff>1000125</xdr:colOff>
      <xdr:row>1</xdr:row>
      <xdr:rowOff>190500</xdr:rowOff>
    </xdr:to>
    <xdr:pic>
      <xdr:nvPicPr>
        <xdr:cNvPr id="3" name="6 Imagen" descr="LogoIG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0125" y="666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H47" sqref="H47"/>
    </sheetView>
  </sheetViews>
  <sheetFormatPr defaultColWidth="9.00390625" defaultRowHeight="14.25"/>
  <cols>
    <col min="1" max="1" width="9.00390625" style="1" customWidth="1"/>
    <col min="2" max="2" width="15.375" style="1" customWidth="1"/>
    <col min="3" max="3" width="8.875" style="1" customWidth="1"/>
    <col min="4" max="4" width="15.875" style="1" customWidth="1"/>
    <col min="5" max="5" width="23.00390625" style="1" customWidth="1"/>
    <col min="6" max="6" width="15.875" style="1" customWidth="1"/>
    <col min="7" max="7" width="12.625" style="2" customWidth="1"/>
    <col min="8" max="8" width="14.375" style="2" customWidth="1"/>
    <col min="9" max="9" width="2.50390625" style="1" customWidth="1"/>
    <col min="10" max="10" width="14.375" style="1" bestFit="1" customWidth="1"/>
    <col min="11" max="11" width="18.375" style="1" customWidth="1"/>
    <col min="12" max="12" width="10.375" style="1" customWidth="1"/>
    <col min="13" max="16384" width="9.00390625" style="1" customWidth="1"/>
  </cols>
  <sheetData>
    <row r="1" spans="1:9" ht="44.25" customHeight="1">
      <c r="A1"/>
      <c r="B1" s="63" t="s">
        <v>36</v>
      </c>
      <c r="C1" s="63"/>
      <c r="D1" s="63"/>
      <c r="E1" s="63"/>
      <c r="F1" s="63"/>
      <c r="G1" s="63"/>
      <c r="H1" s="63"/>
      <c r="I1"/>
    </row>
    <row r="2" spans="1:9" ht="19.5" customHeight="1">
      <c r="A2"/>
      <c r="B2" s="64" t="s">
        <v>37</v>
      </c>
      <c r="C2" s="65"/>
      <c r="D2" s="65"/>
      <c r="E2" s="65"/>
      <c r="F2" s="65"/>
      <c r="G2" s="65"/>
      <c r="H2" s="65"/>
      <c r="I2"/>
    </row>
    <row r="3" spans="1:9" ht="19.5" customHeight="1">
      <c r="A3"/>
      <c r="B3" s="42"/>
      <c r="C3" s="43"/>
      <c r="D3" s="43"/>
      <c r="E3" s="43"/>
      <c r="F3" s="43"/>
      <c r="G3" s="43"/>
      <c r="H3" s="43"/>
      <c r="I3"/>
    </row>
    <row r="4" spans="1:9" ht="36" customHeight="1">
      <c r="A4"/>
      <c r="B4" s="66" t="s">
        <v>38</v>
      </c>
      <c r="C4" s="66"/>
      <c r="D4" s="66"/>
      <c r="E4" s="66"/>
      <c r="F4" s="66"/>
      <c r="G4" s="66"/>
      <c r="H4" s="66"/>
      <c r="I4"/>
    </row>
    <row r="5" spans="1:9" ht="14.25" customHeight="1">
      <c r="A5"/>
      <c r="B5" s="67" t="s">
        <v>1</v>
      </c>
      <c r="C5" s="67" t="s">
        <v>0</v>
      </c>
      <c r="D5" s="67" t="s">
        <v>39</v>
      </c>
      <c r="E5" s="67" t="s">
        <v>40</v>
      </c>
      <c r="F5" s="44" t="s">
        <v>41</v>
      </c>
      <c r="G5" s="44" t="s">
        <v>42</v>
      </c>
      <c r="H5" s="44" t="s">
        <v>43</v>
      </c>
      <c r="I5"/>
    </row>
    <row r="6" spans="1:9" ht="14.25" customHeight="1">
      <c r="A6"/>
      <c r="B6" s="68"/>
      <c r="C6" s="68"/>
      <c r="D6" s="68"/>
      <c r="E6" s="68"/>
      <c r="F6" s="44" t="s">
        <v>44</v>
      </c>
      <c r="G6" s="44" t="s">
        <v>45</v>
      </c>
      <c r="H6" s="44" t="s">
        <v>46</v>
      </c>
      <c r="I6"/>
    </row>
    <row r="7" spans="1:14" ht="19.5" customHeight="1">
      <c r="A7"/>
      <c r="B7" s="69" t="s">
        <v>47</v>
      </c>
      <c r="C7" s="4" t="s">
        <v>2</v>
      </c>
      <c r="D7" s="72"/>
      <c r="E7" s="75" t="s">
        <v>48</v>
      </c>
      <c r="F7" s="45">
        <v>1000</v>
      </c>
      <c r="G7" s="3" t="s">
        <v>49</v>
      </c>
      <c r="H7" s="46">
        <f>(72647*30)/100+72647</f>
        <v>94441.1</v>
      </c>
      <c r="I7"/>
      <c r="M7" s="5"/>
      <c r="N7" s="5"/>
    </row>
    <row r="8" spans="1:14" ht="19.5" customHeight="1">
      <c r="A8"/>
      <c r="B8" s="70"/>
      <c r="C8" s="4" t="s">
        <v>3</v>
      </c>
      <c r="D8" s="73"/>
      <c r="E8" s="76"/>
      <c r="F8" s="3">
        <v>1600</v>
      </c>
      <c r="G8" s="3" t="s">
        <v>50</v>
      </c>
      <c r="H8" s="46">
        <f>(110883*30)/100+110883</f>
        <v>144147.9</v>
      </c>
      <c r="I8"/>
      <c r="M8" s="5"/>
      <c r="N8" s="5"/>
    </row>
    <row r="9" spans="1:14" ht="19.5" customHeight="1">
      <c r="A9"/>
      <c r="B9" s="70"/>
      <c r="C9" s="4" t="s">
        <v>4</v>
      </c>
      <c r="D9" s="73"/>
      <c r="E9" s="76"/>
      <c r="F9" s="3">
        <v>2400</v>
      </c>
      <c r="G9" s="3" t="s">
        <v>51</v>
      </c>
      <c r="H9" s="46">
        <f>(122353*30)/100+122353</f>
        <v>159058.9</v>
      </c>
      <c r="I9"/>
      <c r="M9" s="5"/>
      <c r="N9" s="5"/>
    </row>
    <row r="10" spans="1:14" ht="19.5" customHeight="1">
      <c r="A10"/>
      <c r="B10" s="70"/>
      <c r="C10" s="4" t="s">
        <v>5</v>
      </c>
      <c r="D10" s="73"/>
      <c r="E10" s="76"/>
      <c r="F10" s="3">
        <v>2900</v>
      </c>
      <c r="G10" s="3" t="s">
        <v>52</v>
      </c>
      <c r="H10" s="46">
        <f>(145295*30)/100+145295</f>
        <v>188883.5</v>
      </c>
      <c r="I10"/>
      <c r="M10" s="5"/>
      <c r="N10" s="5"/>
    </row>
    <row r="11" spans="1:14" ht="19.5" customHeight="1">
      <c r="A11"/>
      <c r="B11" s="70"/>
      <c r="C11" s="4" t="s">
        <v>6</v>
      </c>
      <c r="D11" s="73"/>
      <c r="E11" s="76"/>
      <c r="F11" s="3">
        <v>3500</v>
      </c>
      <c r="G11" s="3" t="s">
        <v>53</v>
      </c>
      <c r="H11" s="46">
        <f>(189265*30)/100+189265</f>
        <v>246044.5</v>
      </c>
      <c r="I11"/>
      <c r="M11" s="5"/>
      <c r="N11" s="5"/>
    </row>
    <row r="12" spans="1:14" ht="19.5" customHeight="1">
      <c r="A12"/>
      <c r="B12" s="70"/>
      <c r="C12" s="4" t="s">
        <v>7</v>
      </c>
      <c r="D12" s="73"/>
      <c r="E12" s="76"/>
      <c r="F12" s="3">
        <v>4000</v>
      </c>
      <c r="G12" s="3" t="s">
        <v>54</v>
      </c>
      <c r="H12" s="46">
        <f>(212206*30)/100+212206</f>
        <v>275867.8</v>
      </c>
      <c r="I12"/>
      <c r="M12" s="5"/>
      <c r="N12" s="5"/>
    </row>
    <row r="13" spans="1:9" ht="19.5" customHeight="1">
      <c r="A13"/>
      <c r="B13" s="70"/>
      <c r="C13" s="4" t="s">
        <v>8</v>
      </c>
      <c r="D13" s="73"/>
      <c r="E13" s="76"/>
      <c r="F13" s="3">
        <v>4400</v>
      </c>
      <c r="G13" s="3" t="s">
        <v>55</v>
      </c>
      <c r="H13" s="46">
        <f>(233235*30)/100+233235</f>
        <v>303205.5</v>
      </c>
      <c r="I13"/>
    </row>
    <row r="14" spans="1:9" ht="19.5" customHeight="1">
      <c r="A14"/>
      <c r="B14" s="70"/>
      <c r="C14" s="4" t="s">
        <v>9</v>
      </c>
      <c r="D14" s="73"/>
      <c r="E14" s="76"/>
      <c r="F14" s="3">
        <v>4900</v>
      </c>
      <c r="G14" s="3" t="s">
        <v>56</v>
      </c>
      <c r="H14" s="46">
        <f>(256177*30)/100+256177</f>
        <v>333030.1</v>
      </c>
      <c r="I14"/>
    </row>
    <row r="15" spans="1:9" ht="19.5" customHeight="1">
      <c r="A15"/>
      <c r="B15" s="70"/>
      <c r="C15" s="4" t="s">
        <v>10</v>
      </c>
      <c r="D15" s="73"/>
      <c r="E15" s="76"/>
      <c r="F15" s="3">
        <v>5300</v>
      </c>
      <c r="G15" s="3" t="s">
        <v>57</v>
      </c>
      <c r="H15" s="46">
        <f>(300148*30)/100+300148</f>
        <v>390192.4</v>
      </c>
      <c r="I15"/>
    </row>
    <row r="16" spans="1:9" ht="19.5" customHeight="1">
      <c r="A16"/>
      <c r="B16" s="71"/>
      <c r="C16" s="4" t="s">
        <v>11</v>
      </c>
      <c r="D16" s="74"/>
      <c r="E16" s="77"/>
      <c r="F16" s="3">
        <v>5800</v>
      </c>
      <c r="G16" s="3" t="s">
        <v>58</v>
      </c>
      <c r="H16" s="46">
        <f>(323089*30)/100+323089</f>
        <v>420015.7</v>
      </c>
      <c r="I16"/>
    </row>
    <row r="17" spans="2:8" ht="103.5" customHeight="1">
      <c r="B17" s="26" t="s">
        <v>14</v>
      </c>
      <c r="C17" s="4" t="s">
        <v>15</v>
      </c>
      <c r="D17" s="4"/>
      <c r="E17" s="23" t="s">
        <v>16</v>
      </c>
      <c r="F17" s="3">
        <v>40</v>
      </c>
      <c r="G17" s="3" t="s">
        <v>21</v>
      </c>
      <c r="H17" s="24">
        <v>16155</v>
      </c>
    </row>
    <row r="18" spans="2:8" ht="19.5" customHeight="1">
      <c r="B18" s="25"/>
      <c r="C18" s="6"/>
      <c r="D18" s="6"/>
      <c r="E18" s="28"/>
      <c r="F18" s="10"/>
      <c r="H18"/>
    </row>
    <row r="19" spans="2:15" ht="19.5" customHeight="1">
      <c r="B19" s="67" t="s">
        <v>1</v>
      </c>
      <c r="C19" s="67" t="s">
        <v>0</v>
      </c>
      <c r="D19" s="30" t="s">
        <v>22</v>
      </c>
      <c r="E19" s="34" t="s">
        <v>12</v>
      </c>
      <c r="F19" s="35"/>
      <c r="G19" s="32"/>
      <c r="H19" s="58" t="s">
        <v>73</v>
      </c>
      <c r="I19" s="59"/>
      <c r="J19" s="59"/>
      <c r="K19" s="59"/>
      <c r="L19" s="59"/>
      <c r="M19" s="59"/>
      <c r="N19" s="59"/>
      <c r="O19" s="60"/>
    </row>
    <row r="20" spans="2:15" ht="19.5" customHeight="1">
      <c r="B20" s="68"/>
      <c r="C20" s="68"/>
      <c r="D20" s="29" t="s">
        <v>23</v>
      </c>
      <c r="E20" s="33" t="s">
        <v>24</v>
      </c>
      <c r="F20" s="38" t="s">
        <v>25</v>
      </c>
      <c r="G20" s="32"/>
      <c r="H20" s="61" t="s">
        <v>74</v>
      </c>
      <c r="I20" s="62"/>
      <c r="J20" s="62"/>
      <c r="K20" s="62"/>
      <c r="L20" s="62"/>
      <c r="M20" s="62"/>
      <c r="N20" s="62"/>
      <c r="O20" s="37"/>
    </row>
    <row r="21" spans="2:13" ht="19.5" customHeight="1">
      <c r="B21" s="78" t="s">
        <v>13</v>
      </c>
      <c r="C21" s="4" t="s">
        <v>2</v>
      </c>
      <c r="D21" s="11">
        <f>E21/5</f>
        <v>1</v>
      </c>
      <c r="E21" s="36">
        <v>5</v>
      </c>
      <c r="F21" s="31" t="s">
        <v>26</v>
      </c>
      <c r="G21" s="37"/>
      <c r="H21" s="52">
        <v>1000000</v>
      </c>
      <c r="I21" s="53" t="s">
        <v>72</v>
      </c>
      <c r="J21" s="54">
        <v>2000000</v>
      </c>
      <c r="K21" s="33" t="s">
        <v>75</v>
      </c>
      <c r="L21" s="35"/>
      <c r="M21" s="32"/>
    </row>
    <row r="22" spans="2:10" ht="19.5" customHeight="1">
      <c r="B22" s="70"/>
      <c r="C22" s="4" t="s">
        <v>3</v>
      </c>
      <c r="D22" s="11">
        <f aca="true" t="shared" si="0" ref="D22:D30">E22/5</f>
        <v>4.4</v>
      </c>
      <c r="E22" s="4">
        <v>22</v>
      </c>
      <c r="F22" s="4" t="s">
        <v>27</v>
      </c>
      <c r="G22" s="32"/>
      <c r="H22" s="49">
        <f>2200*2000</f>
        <v>4400000</v>
      </c>
      <c r="I22" s="50" t="s">
        <v>72</v>
      </c>
      <c r="J22" s="51">
        <f aca="true" t="shared" si="1" ref="J22:J30">2*H22</f>
        <v>8800000</v>
      </c>
    </row>
    <row r="23" spans="2:10" ht="19.5" customHeight="1">
      <c r="B23" s="70"/>
      <c r="C23" s="4" t="s">
        <v>4</v>
      </c>
      <c r="D23" s="11">
        <f t="shared" si="0"/>
        <v>7.2</v>
      </c>
      <c r="E23" s="4">
        <v>36</v>
      </c>
      <c r="F23" s="4" t="s">
        <v>28</v>
      </c>
      <c r="G23" s="32"/>
      <c r="H23" s="55">
        <f>3600*2000</f>
        <v>7200000</v>
      </c>
      <c r="I23" s="56" t="s">
        <v>72</v>
      </c>
      <c r="J23" s="57">
        <f t="shared" si="1"/>
        <v>14400000</v>
      </c>
    </row>
    <row r="24" spans="2:10" ht="19.5" customHeight="1">
      <c r="B24" s="70"/>
      <c r="C24" s="4" t="s">
        <v>5</v>
      </c>
      <c r="D24" s="11">
        <f t="shared" si="0"/>
        <v>8.8</v>
      </c>
      <c r="E24" s="4">
        <v>44</v>
      </c>
      <c r="F24" s="4" t="s">
        <v>29</v>
      </c>
      <c r="G24" s="32"/>
      <c r="H24" s="55">
        <f>4400*2000</f>
        <v>8800000</v>
      </c>
      <c r="I24" s="56" t="s">
        <v>72</v>
      </c>
      <c r="J24" s="57">
        <f t="shared" si="1"/>
        <v>17600000</v>
      </c>
    </row>
    <row r="25" spans="2:10" ht="19.5" customHeight="1">
      <c r="B25" s="70"/>
      <c r="C25" s="4" t="s">
        <v>6</v>
      </c>
      <c r="D25" s="11">
        <f t="shared" si="0"/>
        <v>10.6</v>
      </c>
      <c r="E25" s="4">
        <v>53</v>
      </c>
      <c r="F25" s="4" t="s">
        <v>30</v>
      </c>
      <c r="G25" s="32"/>
      <c r="H25" s="55">
        <f>5300*2000</f>
        <v>10600000</v>
      </c>
      <c r="I25" s="56" t="s">
        <v>72</v>
      </c>
      <c r="J25" s="57">
        <f t="shared" si="1"/>
        <v>21200000</v>
      </c>
    </row>
    <row r="26" spans="2:10" ht="19.5" customHeight="1">
      <c r="B26" s="70"/>
      <c r="C26" s="4" t="s">
        <v>7</v>
      </c>
      <c r="D26" s="11">
        <f t="shared" si="0"/>
        <v>11.6</v>
      </c>
      <c r="E26" s="4">
        <v>58</v>
      </c>
      <c r="F26" s="4" t="s">
        <v>31</v>
      </c>
      <c r="G26" s="39"/>
      <c r="H26" s="55">
        <f>5800*2000</f>
        <v>11600000</v>
      </c>
      <c r="I26" s="56" t="s">
        <v>72</v>
      </c>
      <c r="J26" s="57">
        <f t="shared" si="1"/>
        <v>23200000</v>
      </c>
    </row>
    <row r="27" spans="2:10" ht="19.5" customHeight="1">
      <c r="B27" s="70"/>
      <c r="C27" s="4" t="s">
        <v>8</v>
      </c>
      <c r="D27" s="11">
        <f t="shared" si="0"/>
        <v>12.8</v>
      </c>
      <c r="E27" s="4">
        <v>64</v>
      </c>
      <c r="F27" s="4" t="s">
        <v>32</v>
      </c>
      <c r="G27" s="39"/>
      <c r="H27" s="55">
        <f>6400*2000</f>
        <v>12800000</v>
      </c>
      <c r="I27" s="56" t="s">
        <v>72</v>
      </c>
      <c r="J27" s="57">
        <f t="shared" si="1"/>
        <v>25600000</v>
      </c>
    </row>
    <row r="28" spans="2:10" ht="19.5" customHeight="1">
      <c r="B28" s="70"/>
      <c r="C28" s="4" t="s">
        <v>9</v>
      </c>
      <c r="D28" s="11">
        <f t="shared" si="0"/>
        <v>15</v>
      </c>
      <c r="E28" s="4">
        <v>75</v>
      </c>
      <c r="F28" s="4" t="s">
        <v>33</v>
      </c>
      <c r="G28" s="40"/>
      <c r="H28" s="52">
        <f>7500*2000</f>
        <v>15000000</v>
      </c>
      <c r="I28" s="53" t="s">
        <v>72</v>
      </c>
      <c r="J28" s="54">
        <f t="shared" si="1"/>
        <v>30000000</v>
      </c>
    </row>
    <row r="29" spans="2:10" ht="19.5" customHeight="1">
      <c r="B29" s="70"/>
      <c r="C29" s="4" t="s">
        <v>10</v>
      </c>
      <c r="D29" s="11">
        <f t="shared" si="0"/>
        <v>16.2</v>
      </c>
      <c r="E29" s="4">
        <v>81</v>
      </c>
      <c r="F29" s="4" t="s">
        <v>34</v>
      </c>
      <c r="G29" s="41"/>
      <c r="H29" s="55">
        <f>8100*2000</f>
        <v>16200000</v>
      </c>
      <c r="I29" s="56" t="s">
        <v>72</v>
      </c>
      <c r="J29" s="57">
        <f t="shared" si="1"/>
        <v>32400000</v>
      </c>
    </row>
    <row r="30" spans="2:10" ht="16.5" customHeight="1">
      <c r="B30" s="71"/>
      <c r="C30" s="4" t="s">
        <v>11</v>
      </c>
      <c r="D30" s="11">
        <f t="shared" si="0"/>
        <v>19</v>
      </c>
      <c r="E30" s="4">
        <v>95</v>
      </c>
      <c r="F30" s="4" t="s">
        <v>35</v>
      </c>
      <c r="G30" s="40"/>
      <c r="H30" s="52">
        <f>9500*2000</f>
        <v>19000000</v>
      </c>
      <c r="I30" s="53" t="s">
        <v>72</v>
      </c>
      <c r="J30" s="54">
        <f t="shared" si="1"/>
        <v>38000000</v>
      </c>
    </row>
    <row r="31" spans="2:10" ht="19.5" customHeight="1">
      <c r="B31" s="27"/>
      <c r="H31" s="48"/>
      <c r="I31" s="47"/>
      <c r="J31" s="47"/>
    </row>
    <row r="32" spans="2:8" ht="15.75" customHeight="1">
      <c r="B32" s="12" t="s">
        <v>17</v>
      </c>
      <c r="C32" s="13"/>
      <c r="D32" s="13"/>
      <c r="E32" s="13"/>
      <c r="F32" s="13"/>
      <c r="H32" s="14"/>
    </row>
    <row r="33" spans="2:8" ht="16.5" customHeight="1">
      <c r="B33" s="12" t="s">
        <v>18</v>
      </c>
      <c r="C33" s="15"/>
      <c r="D33" s="12"/>
      <c r="E33" s="12"/>
      <c r="F33" s="12"/>
      <c r="G33" s="12"/>
      <c r="H33" s="16"/>
    </row>
    <row r="34" spans="2:8" ht="15">
      <c r="B34" s="12" t="s">
        <v>19</v>
      </c>
      <c r="C34" s="15"/>
      <c r="D34" s="12"/>
      <c r="E34" s="12"/>
      <c r="F34" s="12"/>
      <c r="G34" s="12"/>
      <c r="H34" s="17"/>
    </row>
    <row r="35" spans="2:8" ht="15">
      <c r="B35" s="12" t="s">
        <v>20</v>
      </c>
      <c r="C35" s="15"/>
      <c r="D35" s="12"/>
      <c r="E35" s="12"/>
      <c r="F35" s="18"/>
      <c r="G35" s="12"/>
      <c r="H35" s="17"/>
    </row>
    <row r="36" spans="2:8" ht="15">
      <c r="B36" s="12" t="s">
        <v>20</v>
      </c>
      <c r="C36" s="15"/>
      <c r="D36" s="12"/>
      <c r="E36" s="12"/>
      <c r="F36" s="18"/>
      <c r="G36" s="12"/>
      <c r="H36" s="17"/>
    </row>
    <row r="37" spans="2:8" ht="15">
      <c r="B37" s="12" t="s">
        <v>59</v>
      </c>
      <c r="C37" s="15"/>
      <c r="D37" s="12"/>
      <c r="E37" s="12"/>
      <c r="F37" s="18"/>
      <c r="G37" s="12"/>
      <c r="H37" s="17"/>
    </row>
    <row r="38" spans="2:8" ht="15">
      <c r="B38" s="12" t="s">
        <v>60</v>
      </c>
      <c r="C38" s="15"/>
      <c r="D38" s="12"/>
      <c r="E38" s="12"/>
      <c r="F38" s="18"/>
      <c r="G38" s="12"/>
      <c r="H38" s="17"/>
    </row>
    <row r="39" spans="2:8" ht="15">
      <c r="B39" s="13" t="s">
        <v>61</v>
      </c>
      <c r="G39" s="12"/>
      <c r="H39" s="17"/>
    </row>
    <row r="40" spans="2:8" ht="15">
      <c r="B40" s="13" t="s">
        <v>62</v>
      </c>
      <c r="G40" s="12"/>
      <c r="H40" s="17"/>
    </row>
    <row r="41" spans="2:8" ht="15">
      <c r="B41" s="12" t="s">
        <v>63</v>
      </c>
      <c r="C41" s="15"/>
      <c r="D41" s="12"/>
      <c r="E41" s="12"/>
      <c r="F41" s="18"/>
      <c r="G41" s="12"/>
      <c r="H41" s="17"/>
    </row>
    <row r="42" spans="2:8" ht="15">
      <c r="B42" s="12" t="s">
        <v>64</v>
      </c>
      <c r="C42" s="15"/>
      <c r="D42" s="12"/>
      <c r="E42" s="12"/>
      <c r="F42" s="18"/>
      <c r="G42" s="18"/>
      <c r="H42" s="17"/>
    </row>
    <row r="43" spans="2:8" ht="15">
      <c r="B43" s="12" t="s">
        <v>65</v>
      </c>
      <c r="C43" s="12"/>
      <c r="D43" s="12"/>
      <c r="E43" s="12"/>
      <c r="F43" s="12"/>
      <c r="G43" s="18"/>
      <c r="H43" s="17"/>
    </row>
    <row r="44" spans="2:8" ht="15">
      <c r="B44" s="12" t="s">
        <v>66</v>
      </c>
      <c r="C44" s="12"/>
      <c r="D44" s="12"/>
      <c r="E44" s="12"/>
      <c r="F44" s="12"/>
      <c r="G44" s="15"/>
      <c r="H44" s="17"/>
    </row>
    <row r="45" spans="2:8" ht="15">
      <c r="B45" s="12" t="s">
        <v>67</v>
      </c>
      <c r="C45" s="19"/>
      <c r="D45" s="20"/>
      <c r="E45" s="21"/>
      <c r="F45" s="20"/>
      <c r="G45" s="15"/>
      <c r="H45" s="17"/>
    </row>
    <row r="46" spans="2:8" ht="15">
      <c r="B46" s="12" t="s">
        <v>68</v>
      </c>
      <c r="C46" s="19"/>
      <c r="D46" s="20"/>
      <c r="E46" s="21"/>
      <c r="F46" s="22"/>
      <c r="G46" s="22"/>
      <c r="H46" s="17"/>
    </row>
    <row r="47" spans="2:8" ht="15">
      <c r="B47" s="12" t="s">
        <v>69</v>
      </c>
      <c r="C47" s="12"/>
      <c r="D47" s="12"/>
      <c r="E47" s="12"/>
      <c r="F47" s="12"/>
      <c r="G47" s="20"/>
      <c r="H47" s="17"/>
    </row>
    <row r="48" spans="2:8" ht="15">
      <c r="B48" s="12" t="s">
        <v>71</v>
      </c>
      <c r="C48" s="12"/>
      <c r="D48" s="12"/>
      <c r="E48" s="12"/>
      <c r="F48" s="12"/>
      <c r="G48" s="20"/>
      <c r="H48" s="17"/>
    </row>
    <row r="49" spans="2:8" ht="15">
      <c r="B49" s="12" t="s">
        <v>70</v>
      </c>
      <c r="C49" s="12"/>
      <c r="D49" s="12"/>
      <c r="E49" s="12"/>
      <c r="F49" s="12"/>
      <c r="G49" s="12"/>
      <c r="H49" s="17"/>
    </row>
    <row r="50" spans="2:8" ht="15">
      <c r="B50" s="12"/>
      <c r="C50" s="12"/>
      <c r="D50" s="12"/>
      <c r="E50" s="12"/>
      <c r="F50" s="12"/>
      <c r="G50" s="12"/>
      <c r="H50" s="17"/>
    </row>
    <row r="51" spans="2:7" ht="15">
      <c r="B51" s="7" t="s">
        <v>76</v>
      </c>
      <c r="C51" s="8"/>
      <c r="D51" s="8"/>
      <c r="E51" s="8"/>
      <c r="F51" s="9"/>
      <c r="G51" s="14"/>
    </row>
  </sheetData>
  <sheetProtection/>
  <mergeCells count="13">
    <mergeCell ref="B7:B16"/>
    <mergeCell ref="D7:D16"/>
    <mergeCell ref="E7:E16"/>
    <mergeCell ref="B19:B20"/>
    <mergeCell ref="C19:C20"/>
    <mergeCell ref="B21:B30"/>
    <mergeCell ref="B1:H1"/>
    <mergeCell ref="B2:H2"/>
    <mergeCell ref="B4:H4"/>
    <mergeCell ref="B5:B6"/>
    <mergeCell ref="C5:C6"/>
    <mergeCell ref="D5:D6"/>
    <mergeCell ref="E5:E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Hedy Computer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Andres</cp:lastModifiedBy>
  <cp:lastPrinted>2009-02-23T03:37:51Z</cp:lastPrinted>
  <dcterms:created xsi:type="dcterms:W3CDTF">2008-10-23T05:41:56Z</dcterms:created>
  <dcterms:modified xsi:type="dcterms:W3CDTF">2010-03-20T19:55:07Z</dcterms:modified>
  <cp:category/>
  <cp:version/>
  <cp:contentType/>
  <cp:contentStatus/>
</cp:coreProperties>
</file>